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USER\Downloads\"/>
    </mc:Choice>
  </mc:AlternateContent>
  <xr:revisionPtr revIDLastSave="0" documentId="8_{0EB8F383-517A-48A1-AAEF-8D80B5BAB359}" xr6:coauthVersionLast="47" xr6:coauthVersionMax="47" xr10:uidLastSave="{00000000-0000-0000-0000-000000000000}"/>
  <bookViews>
    <workbookView xWindow="28680" yWindow="-120" windowWidth="29040" windowHeight="17520" xr2:uid="{C85C95DD-E7A5-44A2-995C-94C0885B33E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 l="1"/>
  <c r="E12" i="1"/>
  <c r="E13" i="1"/>
  <c r="E14" i="1"/>
  <c r="E15" i="1"/>
  <c r="E16" i="1"/>
  <c r="E17" i="1"/>
  <c r="E18" i="1"/>
  <c r="E19" i="1"/>
  <c r="E20" i="1"/>
</calcChain>
</file>

<file path=xl/sharedStrings.xml><?xml version="1.0" encoding="utf-8"?>
<sst xmlns="http://schemas.openxmlformats.org/spreadsheetml/2006/main" count="95" uniqueCount="54">
  <si>
    <t>Ann Clin Microbiol 2025;29(1):5. Diagnostic performance evaluation of the PowerChek Respiratory Virus Panels 1, 2, 3, and 4 for the detection of respiratory viruses, including SARS-CoV-2</t>
  </si>
  <si>
    <t>Table 2. Specimens showing discordant results between the PowerChek Respiratory Virus Panels 1–4 assay and two comparator assays</t>
  </si>
  <si>
    <t>Discordant target</t>
  </si>
  <si>
    <t>Specimen ID</t>
  </si>
  <si>
    <t>Comparator assay</t>
  </si>
  <si>
    <t>PowerChek (Ct)</t>
  </si>
  <si>
    <t>Comparator (Ct)</t>
  </si>
  <si>
    <t>Other concordant targets</t>
  </si>
  <si>
    <t>ADV</t>
  </si>
  <si>
    <t>S45</t>
  </si>
  <si>
    <t>Allplex</t>
  </si>
  <si>
    <t>–</t>
  </si>
  <si>
    <t>RSV</t>
  </si>
  <si>
    <t>S55</t>
  </si>
  <si>
    <t>MPV</t>
  </si>
  <si>
    <t>S78</t>
  </si>
  <si>
    <t>HCoV-OC43</t>
  </si>
  <si>
    <t>S25</t>
  </si>
  <si>
    <t>INF A</t>
  </si>
  <si>
    <t>BoV, EV/HRV</t>
  </si>
  <si>
    <t>S73</t>
  </si>
  <si>
    <t>+ (34.82, 40.75)</t>
  </si>
  <si>
    <t>EV/HRV</t>
  </si>
  <si>
    <t>S59</t>
  </si>
  <si>
    <t>HCoV-NL63</t>
  </si>
  <si>
    <t>S80</t>
  </si>
  <si>
    <t>S11</t>
  </si>
  <si>
    <t>INF B</t>
  </si>
  <si>
    <t>S53</t>
  </si>
  <si>
    <t>None</t>
  </si>
  <si>
    <t>S63</t>
  </si>
  <si>
    <t>S77</t>
  </si>
  <si>
    <t>S12</t>
  </si>
  <si>
    <t>EV/HRV, HPIV-2</t>
  </si>
  <si>
    <t>S29</t>
  </si>
  <si>
    <t>ADV, EV/HRV, HCoV-OC43, RSV</t>
  </si>
  <si>
    <t>S14</t>
  </si>
  <si>
    <t>SARS-CoV-2</t>
  </si>
  <si>
    <t>S90</t>
  </si>
  <si>
    <t>Alinity m</t>
  </si>
  <si>
    <t>A plus sign (+) indicates a positive result (target detected), whereas a minus sign (–) indicates a negative result (target not detected). Ct values are provided for discordant targets only. For S73, in which more than one discordant viral target was identified, both Ct values are listed in the cell, separated by a comma.</t>
  </si>
  <si>
    <t>Abbreviations: Ct, cycle threshold; ADV, adenovirus; RSV, respiratory syncytial virus; MPV, human metapneumovirus; HCoV-OC43, human coronavirus OC43; INF, influenza virus; BoV, human bocavirus; EV/HRV, enterovirus/human rhinovirus; HPIV, human parainfluenza virus; Inc, inconclusive; ORF, open reading frame; SARS-CoV-2, severe acute respiratory syndrome coronavirus 2.</t>
  </si>
  <si>
    <r>
      <t>S74</t>
    </r>
    <r>
      <rPr>
        <vertAlign val="superscript"/>
        <sz val="10"/>
        <color theme="1"/>
        <rFont val="맑은 고딕"/>
        <family val="3"/>
        <charset val="129"/>
      </rPr>
      <t>b)</t>
    </r>
  </si>
  <si>
    <r>
      <t>–</t>
    </r>
    <r>
      <rPr>
        <vertAlign val="superscript"/>
        <sz val="10"/>
        <color theme="1"/>
        <rFont val="맑은 고딕"/>
        <family val="3"/>
        <charset val="129"/>
      </rPr>
      <t>a)</t>
    </r>
  </si>
  <si>
    <t>+ (32.49)</t>
  </si>
  <si>
    <t>+ (33.13)</t>
  </si>
  <si>
    <t>+ (32.08)</t>
  </si>
  <si>
    <t>+ (26.91)</t>
  </si>
  <si>
    <t>+ (31.80)</t>
  </si>
  <si>
    <t>+ (40.48)</t>
  </si>
  <si>
    <r>
      <t>Inc</t>
    </r>
    <r>
      <rPr>
        <vertAlign val="superscript"/>
        <sz val="10"/>
        <color theme="1"/>
        <rFont val="맑은 고딕"/>
        <family val="3"/>
        <charset val="129"/>
      </rPr>
      <t>c)</t>
    </r>
  </si>
  <si>
    <r>
      <rPr>
        <vertAlign val="superscript"/>
        <sz val="10"/>
        <color rgb="FF000000"/>
        <rFont val="맑은 고딕"/>
        <family val="3"/>
        <charset val="129"/>
      </rPr>
      <t>a)</t>
    </r>
    <r>
      <rPr>
        <sz val="10"/>
        <color rgb="FF000000"/>
        <rFont val="맑은 고딕"/>
        <family val="3"/>
        <charset val="129"/>
      </rPr>
      <t>EV/HRV (Ct, 34.71) was detected in the PowerChek assay despite a negative (–) result.</t>
    </r>
  </si>
  <si>
    <r>
      <rPr>
        <vertAlign val="superscript"/>
        <sz val="10"/>
        <color rgb="FF000000"/>
        <rFont val="맑은 고딕"/>
        <family val="3"/>
        <charset val="129"/>
      </rPr>
      <t>b)</t>
    </r>
    <r>
      <rPr>
        <sz val="10"/>
        <color rgb="FF000000"/>
        <rFont val="맑은 고딕"/>
        <family val="3"/>
        <charset val="129"/>
      </rPr>
      <t>Both assays detected HCoV-NL63; PowerChek also detected EV/HRV, whereas Allplex detected INF A.</t>
    </r>
  </si>
  <si>
    <r>
      <rPr>
        <vertAlign val="superscript"/>
        <sz val="10"/>
        <color rgb="FF000000"/>
        <rFont val="맑은 고딕"/>
        <family val="3"/>
        <charset val="129"/>
      </rPr>
      <t>c)</t>
    </r>
    <r>
      <rPr>
        <sz val="10"/>
        <color rgb="FF000000"/>
        <rFont val="맑은 고딕"/>
        <family val="3"/>
        <charset val="129"/>
      </rPr>
      <t>PowerChek was inconclusive for SARS-CoV-2 (N gene: Ct, 30.92; ORF1ab gene: Ct, 34.15).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</si>
</sst>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charset val="129"/>
      <scheme val="minor"/>
    </font>
    <font>
      <sz val="10"/>
      <color rgb="FF000000"/>
      <name val="맑은 고딕"/>
      <family val="3"/>
      <charset val="129"/>
    </font>
    <font>
      <sz val="10"/>
      <color theme="1"/>
      <name val="맑은 고딕"/>
      <family val="3"/>
      <charset val="129"/>
    </font>
    <font>
      <b/>
      <sz val="10"/>
      <color theme="1"/>
      <name val="맑은 고딕"/>
      <family val="3"/>
      <charset val="129"/>
    </font>
    <font>
      <sz val="10"/>
      <color rgb="FF000000"/>
      <name val="맑은 고딕"/>
      <family val="3"/>
      <charset val="129"/>
    </font>
    <font>
      <vertAlign val="superscript"/>
      <sz val="10"/>
      <color theme="1"/>
      <name val="맑은 고딕"/>
      <family val="3"/>
      <charset val="129"/>
    </font>
    <font>
      <vertAlign val="superscript"/>
      <sz val="10"/>
      <color rgb="FF000000"/>
      <name val="맑은 고딕"/>
      <family val="3"/>
      <charset val="129"/>
    </font>
  </fonts>
  <fills count="2">
    <fill>
      <patternFill patternType="none"/>
    </fill>
    <fill>
      <patternFill patternType="gray125"/>
    </fill>
  </fills>
  <borders count="3">
    <border>
      <left/>
      <right/>
      <top/>
      <bottom/>
      <diagonal/>
    </border>
    <border>
      <left/>
      <right/>
      <top/>
      <bottom style="medium">
        <color indexed="64"/>
      </bottom>
      <diagonal/>
    </border>
    <border>
      <left/>
      <right/>
      <top style="medium">
        <color indexed="64"/>
      </top>
      <bottom style="medium">
        <color indexed="64"/>
      </bottom>
      <diagonal/>
    </border>
  </borders>
  <cellStyleXfs count="1">
    <xf numFmtId="0" fontId="0" fillId="0" borderId="0"/>
  </cellStyleXfs>
  <cellXfs count="13">
    <xf numFmtId="0" fontId="0" fillId="0" borderId="0" xfId="0"/>
    <xf numFmtId="0" fontId="2" fillId="0" borderId="0" xfId="0" applyFont="1" applyFill="1"/>
    <xf numFmtId="0" fontId="2" fillId="0" borderId="0" xfId="0" applyFont="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left" vertical="top" wrapText="1"/>
    </xf>
    <xf numFmtId="0" fontId="4" fillId="0" borderId="0" xfId="0" applyFont="1" applyAlignment="1">
      <alignment vertical="center" wrapText="1"/>
    </xf>
    <xf numFmtId="0" fontId="2" fillId="0" borderId="0" xfId="0" applyFont="1"/>
    <xf numFmtId="0" fontId="1" fillId="0" borderId="1" xfId="0" applyFont="1" applyBorder="1" applyAlignment="1">
      <alignment vertical="center" wrapText="1"/>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0" fontId="2" fillId="0" borderId="1" xfId="0" applyFont="1" applyBorder="1" applyAlignment="1">
      <alignment horizontal="left" vertical="top" wrapText="1"/>
    </xf>
    <xf numFmtId="0" fontId="2" fillId="0" borderId="1" xfId="0" applyFont="1" applyBorder="1" applyAlignment="1">
      <alignment horizontal="center" vertical="top" wrapText="1"/>
    </xf>
    <xf numFmtId="0" fontId="2" fillId="0" borderId="0" xfId="0" quotePrefix="1" applyFont="1" applyAlignment="1">
      <alignment horizontal="center" vertical="top" wrapText="1"/>
    </xf>
  </cellXfs>
  <cellStyles count="1">
    <cellStyle name="표준"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CABA5-FD0D-47C2-8A81-DF8F9DF47A58}">
  <dimension ref="A1:F25"/>
  <sheetViews>
    <sheetView tabSelected="1" workbookViewId="0">
      <selection sqref="A1:F1"/>
    </sheetView>
  </sheetViews>
  <sheetFormatPr defaultRowHeight="15" x14ac:dyDescent="0.25"/>
  <cols>
    <col min="1" max="6" width="27.25" style="6" customWidth="1"/>
  </cols>
  <sheetData>
    <row r="1" spans="1:6" x14ac:dyDescent="0.25">
      <c r="A1" s="1" t="s">
        <v>0</v>
      </c>
      <c r="B1" s="1"/>
      <c r="C1" s="1"/>
      <c r="D1" s="1"/>
      <c r="E1" s="1"/>
      <c r="F1" s="1"/>
    </row>
    <row r="2" spans="1:6" ht="14.25" thickBot="1" x14ac:dyDescent="0.2">
      <c r="A2" s="7" t="s">
        <v>1</v>
      </c>
      <c r="B2" s="7"/>
      <c r="C2" s="7"/>
      <c r="D2" s="7"/>
      <c r="E2" s="7"/>
      <c r="F2" s="7"/>
    </row>
    <row r="3" spans="1:6" ht="14.25" thickBot="1" x14ac:dyDescent="0.2">
      <c r="A3" s="8" t="s">
        <v>2</v>
      </c>
      <c r="B3" s="9" t="s">
        <v>3</v>
      </c>
      <c r="C3" s="9" t="s">
        <v>4</v>
      </c>
      <c r="D3" s="9" t="s">
        <v>5</v>
      </c>
      <c r="E3" s="9" t="s">
        <v>6</v>
      </c>
      <c r="F3" s="9" t="s">
        <v>7</v>
      </c>
    </row>
    <row r="4" spans="1:6" ht="13.5" x14ac:dyDescent="0.15">
      <c r="A4" s="2" t="s">
        <v>8</v>
      </c>
      <c r="B4" s="3" t="s">
        <v>9</v>
      </c>
      <c r="C4" s="3" t="s">
        <v>10</v>
      </c>
      <c r="D4" s="12" t="s">
        <v>48</v>
      </c>
      <c r="E4" s="3" t="s">
        <v>11</v>
      </c>
      <c r="F4" s="3" t="s">
        <v>12</v>
      </c>
    </row>
    <row r="5" spans="1:6" ht="13.5" x14ac:dyDescent="0.15">
      <c r="A5" s="2"/>
      <c r="B5" s="3" t="s">
        <v>13</v>
      </c>
      <c r="C5" s="3" t="s">
        <v>10</v>
      </c>
      <c r="D5" s="12" t="s">
        <v>44</v>
      </c>
      <c r="E5" s="3" t="s">
        <v>11</v>
      </c>
      <c r="F5" s="3" t="s">
        <v>14</v>
      </c>
    </row>
    <row r="6" spans="1:6" ht="13.5" x14ac:dyDescent="0.15">
      <c r="A6" s="2"/>
      <c r="B6" s="3" t="s">
        <v>15</v>
      </c>
      <c r="C6" s="3" t="s">
        <v>10</v>
      </c>
      <c r="D6" s="12" t="s">
        <v>45</v>
      </c>
      <c r="E6" s="3" t="s">
        <v>11</v>
      </c>
      <c r="F6" s="3" t="s">
        <v>16</v>
      </c>
    </row>
    <row r="7" spans="1:6" ht="13.5" x14ac:dyDescent="0.15">
      <c r="A7" s="2"/>
      <c r="B7" s="3" t="s">
        <v>17</v>
      </c>
      <c r="C7" s="3" t="s">
        <v>10</v>
      </c>
      <c r="D7" s="3" t="s">
        <v>11</v>
      </c>
      <c r="E7" s="12" t="s">
        <v>49</v>
      </c>
      <c r="F7" s="3" t="s">
        <v>18</v>
      </c>
    </row>
    <row r="8" spans="1:6" x14ac:dyDescent="0.15">
      <c r="A8" s="4" t="s">
        <v>19</v>
      </c>
      <c r="B8" s="3" t="s">
        <v>20</v>
      </c>
      <c r="C8" s="3" t="s">
        <v>10</v>
      </c>
      <c r="D8" s="3" t="s">
        <v>43</v>
      </c>
      <c r="E8" s="3" t="s">
        <v>21</v>
      </c>
      <c r="F8" s="3" t="s">
        <v>12</v>
      </c>
    </row>
    <row r="9" spans="1:6" ht="13.5" x14ac:dyDescent="0.15">
      <c r="A9" s="2" t="s">
        <v>22</v>
      </c>
      <c r="B9" s="3" t="s">
        <v>23</v>
      </c>
      <c r="C9" s="3" t="s">
        <v>10</v>
      </c>
      <c r="D9" s="12" t="s">
        <v>46</v>
      </c>
      <c r="E9" s="3" t="s">
        <v>11</v>
      </c>
      <c r="F9" s="3" t="s">
        <v>12</v>
      </c>
    </row>
    <row r="10" spans="1:6" x14ac:dyDescent="0.15">
      <c r="A10" s="2"/>
      <c r="B10" s="3" t="s">
        <v>42</v>
      </c>
      <c r="C10" s="3" t="s">
        <v>10</v>
      </c>
      <c r="D10" s="12" t="s">
        <v>47</v>
      </c>
      <c r="E10" s="3" t="s">
        <v>11</v>
      </c>
      <c r="F10" s="3" t="s">
        <v>24</v>
      </c>
    </row>
    <row r="11" spans="1:6" ht="13.5" x14ac:dyDescent="0.15">
      <c r="A11" s="2"/>
      <c r="B11" s="3" t="s">
        <v>25</v>
      </c>
      <c r="C11" s="3" t="s">
        <v>10</v>
      </c>
      <c r="D11" s="3" t="s">
        <v>11</v>
      </c>
      <c r="E11" s="3">
        <f>+ (40.38)</f>
        <v>40.380000000000003</v>
      </c>
      <c r="F11" s="3" t="s">
        <v>8</v>
      </c>
    </row>
    <row r="12" spans="1:6" ht="13.5" x14ac:dyDescent="0.15">
      <c r="A12" s="2" t="s">
        <v>16</v>
      </c>
      <c r="B12" s="3" t="s">
        <v>26</v>
      </c>
      <c r="C12" s="3" t="s">
        <v>10</v>
      </c>
      <c r="D12" s="3" t="s">
        <v>11</v>
      </c>
      <c r="E12" s="3">
        <f>+ (36.97)</f>
        <v>36.97</v>
      </c>
      <c r="F12" s="3" t="s">
        <v>27</v>
      </c>
    </row>
    <row r="13" spans="1:6" ht="13.5" x14ac:dyDescent="0.15">
      <c r="A13" s="2"/>
      <c r="B13" s="3" t="s">
        <v>28</v>
      </c>
      <c r="C13" s="3" t="s">
        <v>10</v>
      </c>
      <c r="D13" s="3" t="s">
        <v>11</v>
      </c>
      <c r="E13" s="3">
        <f>+ (39.95)</f>
        <v>39.950000000000003</v>
      </c>
      <c r="F13" s="3" t="s">
        <v>29</v>
      </c>
    </row>
    <row r="14" spans="1:6" ht="13.5" x14ac:dyDescent="0.15">
      <c r="A14" s="2"/>
      <c r="B14" s="3" t="s">
        <v>30</v>
      </c>
      <c r="C14" s="3" t="s">
        <v>10</v>
      </c>
      <c r="D14" s="3" t="s">
        <v>11</v>
      </c>
      <c r="E14" s="3">
        <f>+ (27.6)</f>
        <v>27.6</v>
      </c>
      <c r="F14" s="3" t="s">
        <v>29</v>
      </c>
    </row>
    <row r="15" spans="1:6" ht="13.5" x14ac:dyDescent="0.15">
      <c r="A15" s="2"/>
      <c r="B15" s="3" t="s">
        <v>31</v>
      </c>
      <c r="C15" s="3" t="s">
        <v>10</v>
      </c>
      <c r="D15" s="3" t="s">
        <v>11</v>
      </c>
      <c r="E15" s="3">
        <f>+ (24.41)</f>
        <v>24.41</v>
      </c>
      <c r="F15" s="3" t="s">
        <v>29</v>
      </c>
    </row>
    <row r="16" spans="1:6" ht="13.5" x14ac:dyDescent="0.15">
      <c r="A16" s="2" t="s">
        <v>18</v>
      </c>
      <c r="B16" s="3" t="s">
        <v>32</v>
      </c>
      <c r="C16" s="3" t="s">
        <v>10</v>
      </c>
      <c r="D16" s="3" t="s">
        <v>11</v>
      </c>
      <c r="E16" s="3">
        <f>+ (39.9)</f>
        <v>39.9</v>
      </c>
      <c r="F16" s="3" t="s">
        <v>33</v>
      </c>
    </row>
    <row r="17" spans="1:6" ht="13.5" x14ac:dyDescent="0.15">
      <c r="A17" s="2"/>
      <c r="B17" s="3" t="s">
        <v>34</v>
      </c>
      <c r="C17" s="3" t="s">
        <v>10</v>
      </c>
      <c r="D17" s="3" t="s">
        <v>11</v>
      </c>
      <c r="E17" s="3">
        <f>+ (36.85)</f>
        <v>36.85</v>
      </c>
      <c r="F17" s="3" t="s">
        <v>35</v>
      </c>
    </row>
    <row r="18" spans="1:6" x14ac:dyDescent="0.15">
      <c r="A18" s="2"/>
      <c r="B18" s="3" t="s">
        <v>42</v>
      </c>
      <c r="C18" s="3" t="s">
        <v>10</v>
      </c>
      <c r="D18" s="3" t="s">
        <v>11</v>
      </c>
      <c r="E18" s="3">
        <f>+ (36.5)</f>
        <v>36.5</v>
      </c>
      <c r="F18" s="3" t="s">
        <v>24</v>
      </c>
    </row>
    <row r="19" spans="1:6" ht="13.5" x14ac:dyDescent="0.15">
      <c r="A19" s="4" t="s">
        <v>12</v>
      </c>
      <c r="B19" s="3" t="s">
        <v>36</v>
      </c>
      <c r="C19" s="3" t="s">
        <v>10</v>
      </c>
      <c r="D19" s="3" t="s">
        <v>11</v>
      </c>
      <c r="E19" s="3">
        <f>+ (36.89)</f>
        <v>36.89</v>
      </c>
      <c r="F19" s="3" t="s">
        <v>22</v>
      </c>
    </row>
    <row r="20" spans="1:6" ht="15.75" thickBot="1" x14ac:dyDescent="0.2">
      <c r="A20" s="10" t="s">
        <v>37</v>
      </c>
      <c r="B20" s="11" t="s">
        <v>38</v>
      </c>
      <c r="C20" s="11" t="s">
        <v>39</v>
      </c>
      <c r="D20" s="11" t="s">
        <v>50</v>
      </c>
      <c r="E20" s="11">
        <f>+ (34.09)</f>
        <v>34.090000000000003</v>
      </c>
      <c r="F20" s="11" t="s">
        <v>29</v>
      </c>
    </row>
    <row r="21" spans="1:6" ht="27" customHeight="1" x14ac:dyDescent="0.15">
      <c r="A21" s="5" t="s">
        <v>40</v>
      </c>
      <c r="B21" s="5"/>
      <c r="C21" s="5"/>
      <c r="D21" s="5"/>
      <c r="E21" s="5"/>
      <c r="F21" s="5"/>
    </row>
    <row r="22" spans="1:6" ht="13.5" x14ac:dyDescent="0.15">
      <c r="A22" s="5" t="s">
        <v>51</v>
      </c>
      <c r="B22" s="5"/>
      <c r="C22" s="5"/>
      <c r="D22" s="5"/>
      <c r="E22" s="5"/>
      <c r="F22" s="5"/>
    </row>
    <row r="23" spans="1:6" ht="13.5" x14ac:dyDescent="0.15">
      <c r="A23" s="5" t="s">
        <v>52</v>
      </c>
      <c r="B23" s="5"/>
      <c r="C23" s="5"/>
      <c r="D23" s="5"/>
      <c r="E23" s="5"/>
      <c r="F23" s="5"/>
    </row>
    <row r="24" spans="1:6" ht="13.5" x14ac:dyDescent="0.15">
      <c r="A24" s="5" t="s">
        <v>53</v>
      </c>
      <c r="B24" s="5"/>
      <c r="C24" s="5"/>
      <c r="D24" s="5"/>
      <c r="E24" s="5"/>
      <c r="F24" s="5"/>
    </row>
    <row r="25" spans="1:6" ht="27" customHeight="1" x14ac:dyDescent="0.15">
      <c r="A25" s="5" t="s">
        <v>41</v>
      </c>
      <c r="B25" s="5"/>
      <c r="C25" s="5"/>
      <c r="D25" s="5"/>
      <c r="E25" s="5"/>
      <c r="F25" s="5"/>
    </row>
  </sheetData>
  <mergeCells count="11">
    <mergeCell ref="A21:F21"/>
    <mergeCell ref="A22:F22"/>
    <mergeCell ref="A23:F23"/>
    <mergeCell ref="A24:F24"/>
    <mergeCell ref="A25:F25"/>
    <mergeCell ref="A4:A7"/>
    <mergeCell ref="A9:A11"/>
    <mergeCell ref="A12:A15"/>
    <mergeCell ref="A16:A18"/>
    <mergeCell ref="A1:F1"/>
    <mergeCell ref="A2: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Editor</dc:creator>
  <cp:lastModifiedBy>Editor</cp:lastModifiedBy>
  <dcterms:created xsi:type="dcterms:W3CDTF">2026-03-21T01:40:47Z</dcterms:created>
  <dcterms:modified xsi:type="dcterms:W3CDTF">2026-03-21T01:59:54Z</dcterms:modified>
</cp:coreProperties>
</file>